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20" windowHeight="11020"/>
  </bookViews>
  <sheets>
    <sheet name="1 Umsatz gesamt" sheetId="1" r:id="rId1"/>
    <sheet name="2 Wettarten " sheetId="2" r:id="rId2"/>
  </sheets>
  <definedNames>
    <definedName name="_xlnm.Print_Area" localSheetId="0">'1 Umsatz gesamt'!$A$1:$J$12</definedName>
    <definedName name="_xlnm.Print_Area" localSheetId="1">'2 Wettarten '!$A$1:$L$22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2" l="1"/>
  <c r="F22" i="2"/>
  <c r="G22" i="2"/>
  <c r="H22" i="2"/>
  <c r="E22" i="2"/>
  <c r="F19" i="2"/>
  <c r="F20" i="2" s="1"/>
  <c r="G19" i="2"/>
  <c r="G20" i="2" s="1"/>
  <c r="H19" i="2"/>
  <c r="H20" i="2" s="1"/>
  <c r="E19" i="2"/>
  <c r="E20" i="2" s="1"/>
  <c r="F16" i="2"/>
  <c r="F17" i="2" s="1"/>
  <c r="G16" i="2"/>
  <c r="G17" i="2" s="1"/>
  <c r="H16" i="2"/>
  <c r="H17" i="2" s="1"/>
  <c r="E16" i="2"/>
  <c r="E17" i="2" s="1"/>
  <c r="F11" i="2"/>
  <c r="G11" i="2"/>
  <c r="H11" i="2"/>
  <c r="I11" i="2"/>
  <c r="J11" i="2"/>
  <c r="K11" i="2"/>
  <c r="E11" i="2"/>
  <c r="F8" i="2"/>
  <c r="G8" i="2"/>
  <c r="H8" i="2"/>
  <c r="I8" i="2"/>
  <c r="J8" i="2"/>
  <c r="K8" i="2"/>
  <c r="L8" i="2"/>
  <c r="E8" i="2"/>
  <c r="D10" i="2"/>
  <c r="D7" i="2"/>
  <c r="F5" i="2"/>
  <c r="G5" i="2"/>
  <c r="H5" i="2"/>
  <c r="I5" i="2"/>
  <c r="J5" i="2"/>
  <c r="K5" i="2"/>
  <c r="L5" i="2"/>
  <c r="E5" i="2"/>
  <c r="D4" i="2"/>
  <c r="J12" i="1"/>
  <c r="H11" i="1"/>
  <c r="H10" i="1"/>
  <c r="F11" i="1"/>
  <c r="F12" i="1"/>
  <c r="F10" i="1"/>
  <c r="D11" i="1"/>
  <c r="E11" i="1" s="1"/>
  <c r="D12" i="1"/>
  <c r="D10" i="1"/>
  <c r="G12" i="1"/>
  <c r="E12" i="1"/>
  <c r="I5" i="1"/>
  <c r="G6" i="1"/>
  <c r="G5" i="1"/>
  <c r="E6" i="1"/>
  <c r="E5" i="1"/>
  <c r="H6" i="1"/>
  <c r="I6" i="1" s="1"/>
  <c r="D11" i="2" l="1"/>
  <c r="D5" i="2"/>
  <c r="D8" i="2"/>
  <c r="H12" i="1"/>
  <c r="I11" i="1"/>
  <c r="G11" i="1"/>
  <c r="I12" i="1"/>
</calcChain>
</file>

<file path=xl/sharedStrings.xml><?xml version="1.0" encoding="utf-8"?>
<sst xmlns="http://schemas.openxmlformats.org/spreadsheetml/2006/main" count="49" uniqueCount="24">
  <si>
    <t>Renntage</t>
  </si>
  <si>
    <t>Rennen</t>
  </si>
  <si>
    <t>Umsatz gesamt</t>
  </si>
  <si>
    <t>Bahnumsatz</t>
  </si>
  <si>
    <t>Aussenumsatz</t>
  </si>
  <si>
    <t>Auslandsumsatz</t>
  </si>
  <si>
    <t>Totoumsatz</t>
  </si>
  <si>
    <t>%</t>
  </si>
  <si>
    <t>gesamt</t>
  </si>
  <si>
    <t>pro Rennen</t>
  </si>
  <si>
    <t>Jahr</t>
  </si>
  <si>
    <t>Sieg</t>
  </si>
  <si>
    <t>Platz</t>
  </si>
  <si>
    <t>Zweier</t>
  </si>
  <si>
    <t>Dreier</t>
  </si>
  <si>
    <t>Vierer</t>
  </si>
  <si>
    <t>2 aus 4</t>
  </si>
  <si>
    <t>multi</t>
  </si>
  <si>
    <t>Platz Zw</t>
  </si>
  <si>
    <t xml:space="preserve">Wettarten </t>
  </si>
  <si>
    <t>Anteil %</t>
  </si>
  <si>
    <t>Veränd. %</t>
  </si>
  <si>
    <t>Veränderung pro Rennen</t>
  </si>
  <si>
    <t>Umsatzanteil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</si>
</sst>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165" fontId="3" fillId="0" borderId="0" xfId="0" applyNumberFormat="1" applyFont="1"/>
    <xf numFmtId="0" fontId="2" fillId="0" borderId="0" xfId="0" applyFont="1"/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1" xfId="0" applyNumberFormat="1" applyFont="1" applyBorder="1"/>
    <xf numFmtId="165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/>
    <xf numFmtId="0" fontId="1" fillId="0" borderId="2" xfId="0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3" fontId="3" fillId="0" borderId="6" xfId="0" applyNumberFormat="1" applyFont="1" applyBorder="1" applyAlignment="1">
      <alignment horizontal="right"/>
    </xf>
    <xf numFmtId="3" fontId="3" fillId="0" borderId="6" xfId="0" applyNumberFormat="1" applyFont="1" applyBorder="1"/>
    <xf numFmtId="165" fontId="3" fillId="0" borderId="5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3" fontId="3" fillId="0" borderId="8" xfId="0" applyNumberFormat="1" applyFont="1" applyBorder="1"/>
    <xf numFmtId="3" fontId="3" fillId="0" borderId="9" xfId="0" applyNumberFormat="1" applyFont="1" applyBorder="1"/>
    <xf numFmtId="165" fontId="5" fillId="0" borderId="1" xfId="0" applyNumberFormat="1" applyFont="1" applyBorder="1"/>
    <xf numFmtId="165" fontId="5" fillId="0" borderId="6" xfId="0" applyNumberFormat="1" applyFont="1" applyBorder="1"/>
    <xf numFmtId="165" fontId="7" fillId="0" borderId="1" xfId="0" applyNumberFormat="1" applyFont="1" applyBorder="1"/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"/>
  <sheetViews>
    <sheetView tabSelected="1" workbookViewId="0">
      <selection activeCell="B1" sqref="B1"/>
    </sheetView>
  </sheetViews>
  <sheetFormatPr baseColWidth="10" defaultRowHeight="27.65" customHeight="1" x14ac:dyDescent="0.35"/>
  <cols>
    <col min="1" max="1" width="8.453125" customWidth="1"/>
    <col min="2" max="2" width="16.81640625" style="1" customWidth="1"/>
    <col min="3" max="3" width="12.81640625" style="2" customWidth="1"/>
    <col min="4" max="4" width="17.453125" style="2" customWidth="1"/>
    <col min="5" max="5" width="6.1796875" style="4" customWidth="1"/>
    <col min="6" max="6" width="14.54296875" style="2" customWidth="1"/>
    <col min="7" max="7" width="5.54296875" style="4" customWidth="1"/>
    <col min="8" max="8" width="15.453125" style="2" customWidth="1"/>
    <col min="9" max="9" width="6.453125" style="4" customWidth="1"/>
    <col min="10" max="10" width="16.453125" style="2" customWidth="1"/>
  </cols>
  <sheetData>
    <row r="2" spans="1:10" ht="27.65" customHeight="1" x14ac:dyDescent="0.3">
      <c r="B2" s="3" t="s">
        <v>6</v>
      </c>
      <c r="C2" s="3" t="s">
        <v>8</v>
      </c>
    </row>
    <row r="3" spans="1:10" s="1" customFormat="1" ht="27.65" customHeight="1" x14ac:dyDescent="0.25">
      <c r="A3" s="5"/>
      <c r="B3" s="5" t="s">
        <v>0</v>
      </c>
      <c r="C3" s="6" t="s">
        <v>1</v>
      </c>
      <c r="D3" s="6" t="s">
        <v>2</v>
      </c>
      <c r="E3" s="7" t="s">
        <v>7</v>
      </c>
      <c r="F3" s="6" t="s">
        <v>3</v>
      </c>
      <c r="G3" s="7" t="s">
        <v>7</v>
      </c>
      <c r="H3" s="6" t="s">
        <v>4</v>
      </c>
      <c r="I3" s="7" t="s">
        <v>7</v>
      </c>
      <c r="J3" s="6" t="s">
        <v>5</v>
      </c>
    </row>
    <row r="4" spans="1:10" ht="27.65" customHeight="1" x14ac:dyDescent="0.25">
      <c r="A4" s="8">
        <v>2018</v>
      </c>
      <c r="B4" s="5">
        <v>154</v>
      </c>
      <c r="C4" s="6">
        <v>1172</v>
      </c>
      <c r="D4" s="6">
        <v>25405248.530000001</v>
      </c>
      <c r="E4" s="7"/>
      <c r="F4" s="6">
        <v>13939749.699999999</v>
      </c>
      <c r="G4" s="7"/>
      <c r="H4" s="6">
        <v>11465498.99</v>
      </c>
      <c r="I4" s="7"/>
      <c r="J4" s="6"/>
    </row>
    <row r="5" spans="1:10" ht="27.65" customHeight="1" x14ac:dyDescent="0.25">
      <c r="A5" s="8">
        <v>2019</v>
      </c>
      <c r="B5" s="5">
        <v>146</v>
      </c>
      <c r="C5" s="6">
        <v>1144</v>
      </c>
      <c r="D5" s="6">
        <v>26700484.239999998</v>
      </c>
      <c r="E5" s="18">
        <f>(D5-D4)*100/D4</f>
        <v>5.0982997016168028</v>
      </c>
      <c r="F5" s="6">
        <v>14005974.550000001</v>
      </c>
      <c r="G5" s="18">
        <f>(F5-F4)*100/F4</f>
        <v>0.47507919026696366</v>
      </c>
      <c r="H5" s="6">
        <v>12694509.689999999</v>
      </c>
      <c r="I5" s="18">
        <f>(H5-H4)*100/H4</f>
        <v>10.7192081310366</v>
      </c>
      <c r="J5" s="6"/>
    </row>
    <row r="6" spans="1:10" ht="27.65" customHeight="1" x14ac:dyDescent="0.25">
      <c r="A6" s="8">
        <v>2020</v>
      </c>
      <c r="B6" s="5">
        <v>96</v>
      </c>
      <c r="C6" s="6">
        <v>893</v>
      </c>
      <c r="D6" s="6">
        <v>26040543.170000002</v>
      </c>
      <c r="E6" s="20">
        <f>(D6-D5)*100/D5</f>
        <v>-2.4716445741884292</v>
      </c>
      <c r="F6" s="6">
        <v>1338364.6000000001</v>
      </c>
      <c r="G6" s="20">
        <f>(F6-F5)*100/F5</f>
        <v>-90.44433077311281</v>
      </c>
      <c r="H6" s="6">
        <f>(24702178-J6)</f>
        <v>21458808.009999998</v>
      </c>
      <c r="I6" s="18">
        <f>(H6-H5)*100/H5</f>
        <v>69.040069557818413</v>
      </c>
      <c r="J6" s="6">
        <v>3243369.99</v>
      </c>
    </row>
    <row r="8" spans="1:10" ht="27.65" customHeight="1" x14ac:dyDescent="0.3">
      <c r="B8" s="3" t="s">
        <v>6</v>
      </c>
      <c r="C8" s="3" t="s">
        <v>9</v>
      </c>
    </row>
    <row r="9" spans="1:10" ht="27.65" customHeight="1" x14ac:dyDescent="0.25">
      <c r="A9" s="5"/>
      <c r="B9" s="5" t="s">
        <v>0</v>
      </c>
      <c r="C9" s="6" t="s">
        <v>1</v>
      </c>
      <c r="D9" s="6" t="s">
        <v>2</v>
      </c>
      <c r="E9" s="7" t="s">
        <v>7</v>
      </c>
      <c r="F9" s="6" t="s">
        <v>3</v>
      </c>
      <c r="G9" s="7" t="s">
        <v>7</v>
      </c>
      <c r="H9" s="6" t="s">
        <v>4</v>
      </c>
      <c r="I9" s="7" t="s">
        <v>7</v>
      </c>
      <c r="J9" s="6" t="s">
        <v>5</v>
      </c>
    </row>
    <row r="10" spans="1:10" ht="27.65" customHeight="1" x14ac:dyDescent="0.25">
      <c r="A10" s="8">
        <v>2018</v>
      </c>
      <c r="B10" s="5">
        <v>154</v>
      </c>
      <c r="C10" s="6">
        <v>1172</v>
      </c>
      <c r="D10" s="6">
        <f>(D4/C4)</f>
        <v>21676.833216723549</v>
      </c>
      <c r="E10" s="7"/>
      <c r="F10" s="6">
        <f>(F4/C4)</f>
        <v>11893.984385665528</v>
      </c>
      <c r="G10" s="7"/>
      <c r="H10" s="6">
        <f>(H4/C4)</f>
        <v>9782.8489675767923</v>
      </c>
      <c r="I10" s="7"/>
      <c r="J10" s="6"/>
    </row>
    <row r="11" spans="1:10" ht="27.65" customHeight="1" x14ac:dyDescent="0.25">
      <c r="A11" s="8">
        <v>2019</v>
      </c>
      <c r="B11" s="5">
        <v>146</v>
      </c>
      <c r="C11" s="6">
        <v>1144</v>
      </c>
      <c r="D11" s="6">
        <f t="shared" ref="D11:D12" si="0">(D5/C5)</f>
        <v>23339.584125874124</v>
      </c>
      <c r="E11" s="19">
        <f>(D11-D10)*100/D10</f>
        <v>7.6706357082997343</v>
      </c>
      <c r="F11" s="6">
        <f t="shared" ref="F11:F12" si="1">(F5/C5)</f>
        <v>12242.984746503496</v>
      </c>
      <c r="G11" s="19">
        <f>(F11-F10)*100/F10</f>
        <v>2.9342594501685997</v>
      </c>
      <c r="H11" s="6">
        <f t="shared" ref="H11:H12" si="2">(H5/C5)</f>
        <v>11096.599379370629</v>
      </c>
      <c r="I11" s="19">
        <f>(H11-H10)*100/H10</f>
        <v>13.429118819558475</v>
      </c>
      <c r="J11" s="6"/>
    </row>
    <row r="12" spans="1:10" ht="27.65" customHeight="1" x14ac:dyDescent="0.25">
      <c r="A12" s="8">
        <v>2020</v>
      </c>
      <c r="B12" s="5">
        <v>96</v>
      </c>
      <c r="C12" s="6">
        <v>893</v>
      </c>
      <c r="D12" s="6">
        <f t="shared" si="0"/>
        <v>29160.742631578949</v>
      </c>
      <c r="E12" s="19">
        <f>(D12-D11)*100/D11</f>
        <v>24.941140657478655</v>
      </c>
      <c r="F12" s="6">
        <f t="shared" si="1"/>
        <v>1498.7285554311311</v>
      </c>
      <c r="G12" s="21">
        <f>(F12-F11)*100/F11</f>
        <v>-87.758470777649578</v>
      </c>
      <c r="H12" s="6">
        <f t="shared" si="2"/>
        <v>24030.020167973122</v>
      </c>
      <c r="I12" s="19">
        <f>(H12-H11)*100/H11</f>
        <v>116.55301184114697</v>
      </c>
      <c r="J12" s="6">
        <f>(J6/C6)</f>
        <v>3631.9932698768198</v>
      </c>
    </row>
  </sheetData>
  <printOptions horizontalCentered="1" verticalCentered="1"/>
  <pageMargins left="0.31496062992125984" right="0.19685039370078741" top="1.41" bottom="1.54" header="0.87" footer="0.31496062992125984"/>
  <pageSetup paperSize="9" scale="110" orientation="landscape" r:id="rId1"/>
  <headerFooter>
    <oddHeader>&amp;C&amp;18&amp;UTotoumsätze gesamt und pro Rennen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"/>
  <sheetViews>
    <sheetView workbookViewId="0">
      <selection activeCell="L22" sqref="A1:L22"/>
    </sheetView>
  </sheetViews>
  <sheetFormatPr baseColWidth="10" defaultColWidth="10.81640625" defaultRowHeight="22" customHeight="1" x14ac:dyDescent="0.35"/>
  <cols>
    <col min="1" max="1" width="5" style="8" customWidth="1"/>
    <col min="2" max="2" width="11.26953125" style="5" customWidth="1"/>
    <col min="3" max="3" width="7.54296875" style="6" customWidth="1"/>
    <col min="4" max="4" width="14.26953125" style="8" customWidth="1"/>
    <col min="5" max="5" width="14.81640625" style="9" customWidth="1"/>
    <col min="6" max="9" width="10.81640625" style="9"/>
    <col min="10" max="10" width="11.54296875" style="9" customWidth="1"/>
    <col min="11" max="11" width="9.81640625" style="9" customWidth="1"/>
    <col min="12" max="12" width="10.81640625" style="9"/>
    <col min="13" max="16384" width="10.81640625" style="8"/>
  </cols>
  <sheetData>
    <row r="1" spans="2:12" s="13" customFormat="1" ht="22" customHeight="1" x14ac:dyDescent="0.3">
      <c r="B1" s="3"/>
      <c r="C1" s="15"/>
      <c r="D1" s="13" t="s">
        <v>19</v>
      </c>
      <c r="E1" s="14" t="s">
        <v>23</v>
      </c>
      <c r="F1" s="14" t="s">
        <v>7</v>
      </c>
      <c r="G1" s="14"/>
      <c r="H1" s="14"/>
      <c r="I1" s="14"/>
      <c r="J1" s="14"/>
      <c r="K1" s="14"/>
      <c r="L1" s="14"/>
    </row>
    <row r="2" spans="2:12" s="16" customFormat="1" ht="22" customHeight="1" x14ac:dyDescent="0.25">
      <c r="B2" s="44" t="s">
        <v>10</v>
      </c>
      <c r="C2" s="45" t="s">
        <v>1</v>
      </c>
      <c r="D2" s="46" t="s">
        <v>8</v>
      </c>
      <c r="E2" s="47" t="s">
        <v>11</v>
      </c>
      <c r="F2" s="47" t="s">
        <v>12</v>
      </c>
      <c r="G2" s="47" t="s">
        <v>13</v>
      </c>
      <c r="H2" s="47" t="s">
        <v>14</v>
      </c>
      <c r="I2" s="47" t="s">
        <v>15</v>
      </c>
      <c r="J2" s="47" t="s">
        <v>16</v>
      </c>
      <c r="K2" s="47" t="s">
        <v>17</v>
      </c>
      <c r="L2" s="47" t="s">
        <v>18</v>
      </c>
    </row>
    <row r="3" spans="2:12" s="10" customFormat="1" ht="22" customHeight="1" x14ac:dyDescent="0.25">
      <c r="B3" s="48"/>
      <c r="C3" s="22"/>
      <c r="D3" s="23"/>
      <c r="E3" s="24"/>
      <c r="F3" s="24"/>
      <c r="G3" s="24"/>
      <c r="H3" s="24"/>
      <c r="I3" s="24"/>
      <c r="J3" s="24"/>
      <c r="K3" s="24"/>
      <c r="L3" s="24"/>
    </row>
    <row r="4" spans="2:12" ht="22" customHeight="1" x14ac:dyDescent="0.25">
      <c r="B4" s="48">
        <v>2020</v>
      </c>
      <c r="C4" s="22">
        <v>893</v>
      </c>
      <c r="D4" s="25">
        <f>SUM(E4:L4)</f>
        <v>26040543.169999998</v>
      </c>
      <c r="E4" s="25">
        <v>7740036.8799999999</v>
      </c>
      <c r="F4" s="25">
        <v>4169041.86</v>
      </c>
      <c r="G4" s="25">
        <v>3386557.01</v>
      </c>
      <c r="H4" s="25">
        <v>7637966.21</v>
      </c>
      <c r="I4" s="25">
        <v>2611551.0099999998</v>
      </c>
      <c r="J4" s="25">
        <v>495390.2</v>
      </c>
      <c r="K4" s="25">
        <v>0</v>
      </c>
      <c r="L4" s="25">
        <v>0</v>
      </c>
    </row>
    <row r="5" spans="2:12" s="12" customFormat="1" ht="22" customHeight="1" x14ac:dyDescent="0.25">
      <c r="B5" s="26" t="s">
        <v>20</v>
      </c>
      <c r="C5" s="22"/>
      <c r="D5" s="27">
        <f>SUM(E5:L5)</f>
        <v>100.00000065282816</v>
      </c>
      <c r="E5" s="27">
        <f>(E4*100)/26040543</f>
        <v>29.723024132023667</v>
      </c>
      <c r="F5" s="27">
        <f t="shared" ref="F5:L5" si="0">(F4*100)/26040543</f>
        <v>16.00981154655646</v>
      </c>
      <c r="G5" s="27">
        <f t="shared" si="0"/>
        <v>13.004940065957918</v>
      </c>
      <c r="H5" s="27">
        <f t="shared" si="0"/>
        <v>29.331055846262498</v>
      </c>
      <c r="I5" s="27">
        <f t="shared" si="0"/>
        <v>10.028788608593914</v>
      </c>
      <c r="J5" s="27">
        <f t="shared" si="0"/>
        <v>1.9023804534337092</v>
      </c>
      <c r="K5" s="27">
        <f t="shared" si="0"/>
        <v>0</v>
      </c>
      <c r="L5" s="27">
        <f t="shared" si="0"/>
        <v>0</v>
      </c>
    </row>
    <row r="6" spans="2:12" ht="22" customHeight="1" x14ac:dyDescent="0.25">
      <c r="B6" s="48"/>
      <c r="C6" s="22"/>
      <c r="D6" s="49"/>
      <c r="E6" s="25"/>
      <c r="F6" s="25"/>
      <c r="G6" s="25"/>
      <c r="H6" s="25"/>
      <c r="I6" s="25"/>
      <c r="J6" s="25"/>
      <c r="K6" s="25"/>
      <c r="L6" s="25"/>
    </row>
    <row r="7" spans="2:12" ht="22" customHeight="1" x14ac:dyDescent="0.25">
      <c r="B7" s="48">
        <v>2019</v>
      </c>
      <c r="C7" s="22">
        <v>1144</v>
      </c>
      <c r="D7" s="25">
        <f>SUM(E7:L7)</f>
        <v>26700484.239999998</v>
      </c>
      <c r="E7" s="25">
        <v>7404907.4699999997</v>
      </c>
      <c r="F7" s="25">
        <v>5834090.7199999997</v>
      </c>
      <c r="G7" s="25">
        <v>2986861.03</v>
      </c>
      <c r="H7" s="25">
        <v>7514832.3099999996</v>
      </c>
      <c r="I7" s="25">
        <v>2241280.86</v>
      </c>
      <c r="J7" s="25">
        <v>567988.35</v>
      </c>
      <c r="K7" s="25">
        <v>150523.5</v>
      </c>
      <c r="L7" s="25">
        <v>0</v>
      </c>
    </row>
    <row r="8" spans="2:12" ht="22" customHeight="1" x14ac:dyDescent="0.25">
      <c r="B8" s="26" t="s">
        <v>20</v>
      </c>
      <c r="C8" s="22"/>
      <c r="D8" s="27">
        <f>SUM(E8:L8)</f>
        <v>100.00000089886012</v>
      </c>
      <c r="E8" s="27">
        <f>(E7*100)/26700484</f>
        <v>27.733233112927842</v>
      </c>
      <c r="F8" s="27">
        <f t="shared" ref="F8:L8" si="1">(F7*100)/26700484</f>
        <v>21.850130956427606</v>
      </c>
      <c r="G8" s="27">
        <f t="shared" si="1"/>
        <v>11.18654264844038</v>
      </c>
      <c r="H8" s="27">
        <f t="shared" si="1"/>
        <v>28.14492917057234</v>
      </c>
      <c r="I8" s="27">
        <f t="shared" si="1"/>
        <v>8.3941581733125137</v>
      </c>
      <c r="J8" s="27">
        <f t="shared" si="1"/>
        <v>2.127258629469039</v>
      </c>
      <c r="K8" s="27">
        <f t="shared" si="1"/>
        <v>0.56374820771039202</v>
      </c>
      <c r="L8" s="27">
        <f t="shared" si="1"/>
        <v>0</v>
      </c>
    </row>
    <row r="9" spans="2:12" ht="22" customHeight="1" x14ac:dyDescent="0.25">
      <c r="B9" s="48"/>
      <c r="C9" s="22"/>
      <c r="D9" s="49"/>
      <c r="E9" s="25"/>
      <c r="F9" s="25"/>
      <c r="G9" s="25"/>
      <c r="H9" s="25"/>
      <c r="I9" s="25"/>
      <c r="J9" s="25"/>
      <c r="K9" s="25"/>
      <c r="L9" s="25"/>
    </row>
    <row r="10" spans="2:12" ht="22" customHeight="1" x14ac:dyDescent="0.25">
      <c r="B10" s="48">
        <v>2018</v>
      </c>
      <c r="C10" s="22">
        <v>1172</v>
      </c>
      <c r="D10" s="25">
        <f>SUM(E10:L10)</f>
        <v>25405248.41</v>
      </c>
      <c r="E10" s="25">
        <v>6471826.0700000003</v>
      </c>
      <c r="F10" s="25">
        <v>4984279.28</v>
      </c>
      <c r="G10" s="25">
        <v>2902902.29</v>
      </c>
      <c r="H10" s="25">
        <v>7485814.9699999997</v>
      </c>
      <c r="I10" s="25">
        <v>2518602.7400000002</v>
      </c>
      <c r="J10" s="25">
        <v>0</v>
      </c>
      <c r="K10" s="25">
        <v>0</v>
      </c>
      <c r="L10" s="25">
        <v>1041823.06</v>
      </c>
    </row>
    <row r="11" spans="2:12" ht="22" customHeight="1" x14ac:dyDescent="0.25">
      <c r="B11" s="26" t="s">
        <v>20</v>
      </c>
      <c r="C11" s="22"/>
      <c r="D11" s="27">
        <f>SUM(E11:L11)</f>
        <v>100.0000016138398</v>
      </c>
      <c r="E11" s="27">
        <f>(E10*100)/25405248</f>
        <v>25.474366831608965</v>
      </c>
      <c r="F11" s="27">
        <f t="shared" ref="F11:L11" si="2">(F10*100)/25405248</f>
        <v>19.619093188934823</v>
      </c>
      <c r="G11" s="27">
        <f t="shared" si="2"/>
        <v>11.426388319452737</v>
      </c>
      <c r="H11" s="27">
        <f t="shared" si="2"/>
        <v>29.465624464677536</v>
      </c>
      <c r="I11" s="27">
        <f t="shared" si="2"/>
        <v>9.9137105057978587</v>
      </c>
      <c r="J11" s="27">
        <f t="shared" si="2"/>
        <v>0</v>
      </c>
      <c r="K11" s="27">
        <f t="shared" si="2"/>
        <v>0</v>
      </c>
      <c r="L11" s="27">
        <f t="shared" si="2"/>
        <v>4.1008183033678707</v>
      </c>
    </row>
    <row r="13" spans="2:12" ht="22" customHeight="1" thickBot="1" x14ac:dyDescent="0.5">
      <c r="B13" s="3"/>
      <c r="C13" s="15"/>
      <c r="D13" s="13" t="s">
        <v>19</v>
      </c>
      <c r="E13" s="14" t="s">
        <v>22</v>
      </c>
      <c r="F13" s="14"/>
      <c r="G13" s="14"/>
      <c r="H13" s="14"/>
      <c r="I13" s="14"/>
      <c r="J13" s="14"/>
      <c r="K13" s="14"/>
      <c r="L13" s="14"/>
    </row>
    <row r="14" spans="2:12" ht="22" customHeight="1" x14ac:dyDescent="0.25">
      <c r="B14" s="28" t="s">
        <v>10</v>
      </c>
      <c r="C14" s="29" t="s">
        <v>1</v>
      </c>
      <c r="D14" s="30"/>
      <c r="E14" s="31" t="s">
        <v>11</v>
      </c>
      <c r="F14" s="31" t="s">
        <v>12</v>
      </c>
      <c r="G14" s="31" t="s">
        <v>13</v>
      </c>
      <c r="H14" s="32" t="s">
        <v>14</v>
      </c>
      <c r="I14" s="17"/>
      <c r="J14" s="17"/>
      <c r="K14" s="17"/>
      <c r="L14" s="17"/>
    </row>
    <row r="15" spans="2:12" ht="22" customHeight="1" x14ac:dyDescent="0.25">
      <c r="B15" s="33"/>
      <c r="C15" s="22"/>
      <c r="D15" s="23"/>
      <c r="E15" s="24"/>
      <c r="F15" s="24"/>
      <c r="G15" s="24"/>
      <c r="H15" s="34"/>
      <c r="I15" s="11"/>
      <c r="J15" s="11"/>
      <c r="K15" s="11"/>
      <c r="L15" s="11"/>
    </row>
    <row r="16" spans="2:12" ht="22" customHeight="1" x14ac:dyDescent="0.25">
      <c r="B16" s="33">
        <v>2020</v>
      </c>
      <c r="C16" s="22">
        <v>893</v>
      </c>
      <c r="D16" s="25"/>
      <c r="E16" s="25">
        <f>(E4/893)</f>
        <v>8667.4545128779391</v>
      </c>
      <c r="F16" s="25">
        <f>(F4/893)</f>
        <v>4668.5799104143334</v>
      </c>
      <c r="G16" s="25">
        <f>(G4/893)</f>
        <v>3792.3370772676371</v>
      </c>
      <c r="H16" s="35">
        <f>(H4/893)</f>
        <v>8553.1536506159009</v>
      </c>
    </row>
    <row r="17" spans="2:12" s="12" customFormat="1" ht="22" customHeight="1" x14ac:dyDescent="0.35">
      <c r="B17" s="36" t="s">
        <v>21</v>
      </c>
      <c r="C17" s="26"/>
      <c r="D17" s="27"/>
      <c r="E17" s="41">
        <f>(E16-E19)*100/E19</f>
        <v>33.905359424192277</v>
      </c>
      <c r="F17" s="43">
        <f t="shared" ref="F17:H17" si="3">(F16-F19)*100/F19</f>
        <v>-8.454364632951787</v>
      </c>
      <c r="G17" s="41">
        <f t="shared" si="3"/>
        <v>45.250601645640579</v>
      </c>
      <c r="H17" s="42">
        <f t="shared" si="3"/>
        <v>30.206601726613791</v>
      </c>
    </row>
    <row r="18" spans="2:12" ht="22" customHeight="1" x14ac:dyDescent="0.35">
      <c r="B18" s="33"/>
      <c r="C18" s="22"/>
      <c r="D18" s="25"/>
      <c r="E18" s="25"/>
      <c r="F18" s="25"/>
      <c r="G18" s="25"/>
      <c r="H18" s="35"/>
    </row>
    <row r="19" spans="2:12" ht="22" customHeight="1" x14ac:dyDescent="0.35">
      <c r="B19" s="33">
        <v>2019</v>
      </c>
      <c r="C19" s="22">
        <v>1144</v>
      </c>
      <c r="D19" s="25"/>
      <c r="E19" s="25">
        <f>(E7/1144)</f>
        <v>6472.8212150349646</v>
      </c>
      <c r="F19" s="25">
        <f>(F7/1144)</f>
        <v>5099.72965034965</v>
      </c>
      <c r="G19" s="25">
        <f>(G7/1144)</f>
        <v>2610.8925087412586</v>
      </c>
      <c r="H19" s="35">
        <f>(H7/1144)</f>
        <v>6568.9093618881116</v>
      </c>
    </row>
    <row r="20" spans="2:12" ht="22" customHeight="1" x14ac:dyDescent="0.35">
      <c r="B20" s="36" t="s">
        <v>21</v>
      </c>
      <c r="C20" s="22"/>
      <c r="D20" s="25"/>
      <c r="E20" s="41">
        <f>(E19-E22)*100/E22</f>
        <v>17.218021343101054</v>
      </c>
      <c r="F20" s="41">
        <f t="shared" ref="F20:H20" si="4">(F19-F22)*100/F22</f>
        <v>19.914692063759908</v>
      </c>
      <c r="G20" s="41">
        <f t="shared" si="4"/>
        <v>5.4105758497560439</v>
      </c>
      <c r="H20" s="42">
        <f t="shared" si="4"/>
        <v>2.8446709274309918</v>
      </c>
      <c r="I20" s="12"/>
      <c r="J20" s="12"/>
      <c r="K20" s="12"/>
      <c r="L20" s="12"/>
    </row>
    <row r="21" spans="2:12" ht="22" customHeight="1" x14ac:dyDescent="0.35">
      <c r="B21" s="33"/>
      <c r="C21" s="22"/>
      <c r="D21" s="25"/>
      <c r="E21" s="25"/>
      <c r="F21" s="25"/>
      <c r="G21" s="25"/>
      <c r="H21" s="35"/>
    </row>
    <row r="22" spans="2:12" ht="22" customHeight="1" thickBot="1" x14ac:dyDescent="0.4">
      <c r="B22" s="37">
        <v>2018</v>
      </c>
      <c r="C22" s="38">
        <v>1172</v>
      </c>
      <c r="D22" s="39"/>
      <c r="E22" s="39">
        <f>(E10/1172)</f>
        <v>5522.035895904437</v>
      </c>
      <c r="F22" s="39">
        <f t="shared" ref="F22:H22" si="5">(F10/1172)</f>
        <v>4252.798020477816</v>
      </c>
      <c r="G22" s="39">
        <f t="shared" si="5"/>
        <v>2476.8790870307166</v>
      </c>
      <c r="H22" s="40">
        <f t="shared" si="5"/>
        <v>6387.2141382252557</v>
      </c>
    </row>
  </sheetData>
  <pageMargins left="0.39370078740157483" right="0.15748031496062992" top="0.31496062992125984" bottom="0.27559055118110237" header="0.15748031496062992" footer="0.15748031496062992"/>
  <pageSetup paperSize="9" scale="1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1 Umsatz gesamt</vt:lpstr>
      <vt:lpstr>2 Wettarten </vt:lpstr>
      <vt:lpstr>'1 Umsatz gesamt'!Druckbereich</vt:lpstr>
      <vt:lpstr>'2 Wettarten 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Matthiessen Hans-Ludolf</dc:creator>
  <cp:lastModifiedBy>Michael  Haehn</cp:lastModifiedBy>
  <cp:lastPrinted>2021-01-08T11:45:43Z</cp:lastPrinted>
  <dcterms:created xsi:type="dcterms:W3CDTF">2021-01-08T10:17:53Z</dcterms:created>
  <dcterms:modified xsi:type="dcterms:W3CDTF">2021-01-08T16:44:49Z</dcterms:modified>
</cp:coreProperties>
</file>